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75" windowWidth="4620" windowHeight="2460"/>
  </bookViews>
  <sheets>
    <sheet name="thoughts" sheetId="2" r:id="rId1"/>
    <sheet name="Sheet1" sheetId="1" r:id="rId2"/>
  </sheets>
  <calcPr calcId="125725"/>
</workbook>
</file>

<file path=xl/calcChain.xml><?xml version="1.0" encoding="utf-8"?>
<calcChain xmlns="http://schemas.openxmlformats.org/spreadsheetml/2006/main">
  <c r="B12" i="1"/>
  <c r="C12" s="1"/>
  <c r="B13"/>
  <c r="C13" s="1"/>
  <c r="B14"/>
  <c r="C14" s="1"/>
  <c r="B15"/>
  <c r="C15" s="1"/>
  <c r="B16"/>
  <c r="C16" s="1"/>
  <c r="B17"/>
  <c r="C17" s="1"/>
  <c r="B18"/>
  <c r="C18" s="1"/>
  <c r="B19"/>
  <c r="C19" s="1"/>
  <c r="B20"/>
  <c r="C20" s="1"/>
  <c r="B11"/>
  <c r="C11" s="1"/>
  <c r="A22"/>
  <c r="A23"/>
  <c r="A24"/>
  <c r="A25"/>
  <c r="A26"/>
  <c r="A27"/>
  <c r="A28"/>
  <c r="A29"/>
  <c r="A30"/>
  <c r="A21"/>
  <c r="F20" l="1"/>
  <c r="F30" s="1"/>
  <c r="F18"/>
  <c r="F28" s="1"/>
  <c r="F16"/>
  <c r="F26" s="1"/>
  <c r="F14"/>
  <c r="F24" s="1"/>
  <c r="F12"/>
  <c r="F22" s="1"/>
  <c r="F19"/>
  <c r="F29" s="1"/>
  <c r="F17"/>
  <c r="F27" s="1"/>
  <c r="F15"/>
  <c r="F25" s="1"/>
  <c r="F13"/>
  <c r="F23" s="1"/>
  <c r="F11"/>
  <c r="F21" s="1"/>
  <c r="C30"/>
  <c r="C28"/>
  <c r="C26"/>
  <c r="C24"/>
  <c r="C22"/>
  <c r="B30"/>
  <c r="B29"/>
  <c r="B28"/>
  <c r="B27"/>
  <c r="B26"/>
  <c r="B25"/>
  <c r="B24"/>
  <c r="B23"/>
  <c r="B22"/>
  <c r="B21"/>
  <c r="D20"/>
  <c r="D18"/>
  <c r="D16"/>
  <c r="D14"/>
  <c r="D12"/>
  <c r="D19"/>
  <c r="D17"/>
  <c r="D15"/>
  <c r="D13"/>
  <c r="D11"/>
  <c r="D21" s="1"/>
  <c r="C27" l="1"/>
  <c r="C21"/>
  <c r="C23"/>
  <c r="C25"/>
  <c r="C29"/>
  <c r="D22"/>
  <c r="G13" s="1"/>
  <c r="G12"/>
  <c r="H12"/>
  <c r="H11"/>
  <c r="G11"/>
  <c r="E13"/>
  <c r="E23" s="1"/>
  <c r="D23"/>
  <c r="E17"/>
  <c r="E27" s="1"/>
  <c r="D27"/>
  <c r="E16"/>
  <c r="E26" s="1"/>
  <c r="D26"/>
  <c r="E20"/>
  <c r="E30" s="1"/>
  <c r="D30"/>
  <c r="E15"/>
  <c r="E25" s="1"/>
  <c r="D25"/>
  <c r="E19"/>
  <c r="E29" s="1"/>
  <c r="D29"/>
  <c r="E14"/>
  <c r="E24" s="1"/>
  <c r="D24"/>
  <c r="E18"/>
  <c r="E28" s="1"/>
  <c r="D28"/>
  <c r="E12"/>
  <c r="E22" s="1"/>
  <c r="E11"/>
  <c r="E21" s="1"/>
  <c r="I12" l="1"/>
  <c r="J12" s="1"/>
  <c r="H13"/>
  <c r="K16" a="1"/>
  <c r="K16" s="1"/>
  <c r="K19" a="1"/>
  <c r="K19" s="1"/>
  <c r="K17" a="1"/>
  <c r="K18" a="1"/>
  <c r="K20" a="1"/>
  <c r="K12" a="1"/>
  <c r="K13" a="1"/>
  <c r="K14" a="1"/>
  <c r="K15" a="1"/>
  <c r="G15"/>
  <c r="K11" a="1"/>
  <c r="H16"/>
  <c r="H19"/>
  <c r="H15"/>
  <c r="G17"/>
  <c r="G14"/>
  <c r="G19"/>
  <c r="G16"/>
  <c r="H18"/>
  <c r="H14"/>
  <c r="H20"/>
  <c r="H17"/>
  <c r="G18"/>
  <c r="G20"/>
  <c r="I11"/>
  <c r="J11" s="1"/>
  <c r="I14" l="1"/>
  <c r="J14" s="1"/>
  <c r="M16"/>
  <c r="I17"/>
  <c r="J17" s="1"/>
  <c r="M19"/>
  <c r="L19"/>
  <c r="L16"/>
  <c r="N16" s="1"/>
  <c r="O16" s="1"/>
  <c r="K15"/>
  <c r="M15"/>
  <c r="L15"/>
  <c r="K13"/>
  <c r="M13"/>
  <c r="L13"/>
  <c r="K20"/>
  <c r="M20"/>
  <c r="L20"/>
  <c r="K17"/>
  <c r="M17"/>
  <c r="L17"/>
  <c r="K14"/>
  <c r="M14"/>
  <c r="L14"/>
  <c r="K12"/>
  <c r="M12"/>
  <c r="L12"/>
  <c r="K18"/>
  <c r="M18"/>
  <c r="L18"/>
  <c r="K11"/>
  <c r="M11"/>
  <c r="L11"/>
  <c r="I18"/>
  <c r="J18" s="1"/>
  <c r="I15"/>
  <c r="J15" s="1"/>
  <c r="I20"/>
  <c r="J20" s="1"/>
  <c r="I13"/>
  <c r="J13" s="1"/>
  <c r="I19"/>
  <c r="J19" s="1"/>
  <c r="I16"/>
  <c r="J16" s="1"/>
  <c r="I6" l="1"/>
  <c r="N19"/>
  <c r="O19" s="1"/>
  <c r="N12"/>
  <c r="O12" s="1"/>
  <c r="N17"/>
  <c r="O17" s="1"/>
  <c r="N13"/>
  <c r="O13" s="1"/>
  <c r="N18"/>
  <c r="O18" s="1"/>
  <c r="N14"/>
  <c r="O14" s="1"/>
  <c r="N20"/>
  <c r="O20" s="1"/>
  <c r="N15"/>
  <c r="O15" s="1"/>
  <c r="N11"/>
  <c r="O11" s="1"/>
  <c r="N6" l="1"/>
</calcChain>
</file>

<file path=xl/sharedStrings.xml><?xml version="1.0" encoding="utf-8"?>
<sst xmlns="http://schemas.openxmlformats.org/spreadsheetml/2006/main" count="65" uniqueCount="65">
  <si>
    <t>Jackknife/Leave-One-Out Cross Validation (LOOCV)</t>
  </si>
  <si>
    <t>for comparing quadratic to linear models</t>
  </si>
  <si>
    <t>by Andrew Ross</t>
  </si>
  <si>
    <t>so references to all data points past the current point</t>
  </si>
  <si>
    <t>sample#</t>
  </si>
  <si>
    <t>x</t>
  </si>
  <si>
    <t>y</t>
  </si>
  <si>
    <t>x transformed</t>
  </si>
  <si>
    <t>y transformed</t>
  </si>
  <si>
    <t>(xtransformed)^2</t>
  </si>
  <si>
    <t># data points:</t>
  </si>
  <si>
    <t>linslope</t>
  </si>
  <si>
    <t>linintercept</t>
  </si>
  <si>
    <t>linpredicted</t>
  </si>
  <si>
    <t>linpredresidual</t>
  </si>
  <si>
    <t>quadx^2</t>
  </si>
  <si>
    <t>quadx</t>
  </si>
  <si>
    <t>quadintercept</t>
  </si>
  <si>
    <t>quadpredicted</t>
  </si>
  <si>
    <t>quadpredresid</t>
  </si>
  <si>
    <t>sumsq for linpredresid:</t>
  </si>
  <si>
    <t>sumsq for quadpredresid:</t>
  </si>
  <si>
    <t>formulas to try for y:</t>
  </si>
  <si>
    <t>y=2*x+3+rand()-0.5</t>
  </si>
  <si>
    <t>y=5*x^2+2*x+3+rand()-0.5</t>
  </si>
  <si>
    <t>prediction formulas should not extend into the repeated data set, at or below this row.</t>
  </si>
  <si>
    <t>original data</t>
  </si>
  <si>
    <t>transformed data</t>
  </si>
  <si>
    <t>linear predictions</t>
  </si>
  <si>
    <t>quadratic predictions</t>
  </si>
  <si>
    <t>this is where you might apply logs</t>
  </si>
  <si>
    <t>y=0.05*x^2+2*x+3+rand()-0.5</t>
  </si>
  <si>
    <t>How it works: we duplicate the data table below itself,</t>
  </si>
  <si>
    <t>notice that when y is a linear function of x, the sumsq(resid)</t>
  </si>
  <si>
    <t>is lower for linear predictions than for quadratic predictions.</t>
  </si>
  <si>
    <t>also wrap around to include data points up to but not including the current point.</t>
  </si>
  <si>
    <t>Overfitting: it's bad. Don't do it.</t>
  </si>
  <si>
    <t>Overfitting is using a very flexible model to get very close to your existing data set,</t>
  </si>
  <si>
    <t>at the expense of being able to make good predictions for future data.</t>
  </si>
  <si>
    <t>For example, as we use higher and higher order polynomials, the R^2 value will keep going up,</t>
  </si>
  <si>
    <t>but the polynomials will grow or fall very fast outside the x range of the data set.</t>
  </si>
  <si>
    <t>To avoid overfitting, we use cross-validation. We separate the data set into two parts,</t>
  </si>
  <si>
    <t>called the "training" and "test" sets. We fit the model to the training set, then predict values</t>
  </si>
  <si>
    <t>for the test set, compute residuals (which are now called "predicted residuals" instead of just plain residuals),</t>
  </si>
  <si>
    <t>then take the sum of their squares. We compare this sum-of-squares between different models to see which model</t>
  </si>
  <si>
    <t>does a better job of predicting the values in the test set.</t>
  </si>
  <si>
    <t>To read more about cross-validation, start with</t>
  </si>
  <si>
    <t>http://en.wikipedia.org/wiki/Cross-validation_(statistics)</t>
  </si>
  <si>
    <t>There is a web forum for talk about statistics, data mining, etc. called Cross Validated,</t>
  </si>
  <si>
    <t>http://stats.stackexchange.com/</t>
  </si>
  <si>
    <t>There are a few different ways of separating data into training and test sets. The Wikipedia article summarizes them well.</t>
  </si>
  <si>
    <t>In this spreadsheet, we use Leave-One-Out Cross Validation (LOOCV), where we fit the models to the data set except for one point,</t>
  </si>
  <si>
    <t>then use that fitted model to predict a value for that one left-out data point, and compute its predicted residual.</t>
  </si>
  <si>
    <t>Then we do it all again for the next data point, etc.</t>
  </si>
  <si>
    <t>This is similar to the statistical technique called "jackknife",</t>
  </si>
  <si>
    <t>http://en.wikipedia.org/wiki/Resampling_(statistics)#Jackknife</t>
  </si>
  <si>
    <t>In this spreadsheet, we fit two models to the data set: linear and quadratic.</t>
  </si>
  <si>
    <t>But instead of applying them to the original data, we apply them to columns that might be transformed (by logs, for example)</t>
  </si>
  <si>
    <t>so you can use them to fit exponential or power models.</t>
  </si>
  <si>
    <t>You should think carefully about what a quadratic model means when applied to logged data, though.</t>
  </si>
  <si>
    <t>We fit the quadratic model using the function =LINEST (Linear Estimation), which gives the results back as an Array formula.</t>
  </si>
  <si>
    <t>To autofill down if you add more data, you will need to select all 3 of the parameter estimate cells at once, then autofill down.</t>
  </si>
  <si>
    <t>Unfortunately, this technique won't work with models that need Solver to do the fitting, like the 3- or 4-parameter Logistic.</t>
  </si>
  <si>
    <t>you can do a log transform and some algebra to get it into a form that will work here.</t>
  </si>
  <si>
    <t>If you have a data set with known values for vertical shift and scale for the Logistic, so it's a 2-parameter model,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</si>
</sst>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5" borderId="0" xfId="0" applyFill="1"/>
    <xf numFmtId="0" fontId="0" fillId="6" borderId="0" xfId="0" applyFill="1"/>
    <xf numFmtId="0" fontId="0" fillId="5" borderId="1" xfId="0" applyFill="1" applyBorder="1"/>
    <xf numFmtId="0" fontId="0" fillId="0" borderId="1" xfId="0" applyBorder="1"/>
    <xf numFmtId="0" fontId="0" fillId="6" borderId="1" xfId="0" applyFill="1" applyBorder="1"/>
    <xf numFmtId="0" fontId="0" fillId="4" borderId="1" xfId="0" applyFill="1" applyBorder="1"/>
    <xf numFmtId="0" fontId="1" fillId="0" borderId="0" xfId="1" applyAlignment="1" applyProtection="1"/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scatterChart>
        <c:scatterStyle val="lineMarker"/>
        <c:ser>
          <c:idx val="0"/>
          <c:order val="0"/>
          <c:tx>
            <c:strRef>
              <c:f>Sheet1!$J$10</c:f>
              <c:strCache>
                <c:ptCount val="1"/>
                <c:pt idx="0">
                  <c:v>linpredresidual</c:v>
                </c:pt>
              </c:strCache>
            </c:strRef>
          </c:tx>
          <c:spPr>
            <a:ln w="28575">
              <a:noFill/>
            </a:ln>
          </c:spPr>
          <c:xVal>
            <c:numRef>
              <c:f>Sheet1!$B$11:$B$20</c:f>
              <c:numCache>
                <c:formatCode>General</c:formatCode>
                <c:ptCount val="10"/>
                <c:pt idx="0">
                  <c:v>1.9499382828179357</c:v>
                </c:pt>
                <c:pt idx="1">
                  <c:v>7.4599320294109974</c:v>
                </c:pt>
                <c:pt idx="2">
                  <c:v>1.8055980538897709</c:v>
                </c:pt>
                <c:pt idx="3">
                  <c:v>8.5179853616073213</c:v>
                </c:pt>
                <c:pt idx="4">
                  <c:v>1.0837518591015998</c:v>
                </c:pt>
                <c:pt idx="5">
                  <c:v>5.853784585691642</c:v>
                </c:pt>
                <c:pt idx="6">
                  <c:v>3.9520085436308952</c:v>
                </c:pt>
                <c:pt idx="7">
                  <c:v>4.5669733303303222</c:v>
                </c:pt>
                <c:pt idx="8">
                  <c:v>2.6269917541307439</c:v>
                </c:pt>
                <c:pt idx="9">
                  <c:v>1.0441560375131529</c:v>
                </c:pt>
              </c:numCache>
            </c:numRef>
          </c:xVal>
          <c:yVal>
            <c:numRef>
              <c:f>Sheet1!$J$11:$J$20</c:f>
              <c:numCache>
                <c:formatCode>General</c:formatCode>
                <c:ptCount val="10"/>
                <c:pt idx="0">
                  <c:v>-0.51253688983318924</c:v>
                </c:pt>
                <c:pt idx="1">
                  <c:v>-0.3584605109181247</c:v>
                </c:pt>
                <c:pt idx="2">
                  <c:v>-0.16891743486532285</c:v>
                </c:pt>
                <c:pt idx="3">
                  <c:v>0.10335380193400923</c:v>
                </c:pt>
                <c:pt idx="4">
                  <c:v>0.29213719488604717</c:v>
                </c:pt>
                <c:pt idx="5">
                  <c:v>0.25627925429621001</c:v>
                </c:pt>
                <c:pt idx="6">
                  <c:v>0.15759548872227924</c:v>
                </c:pt>
                <c:pt idx="7">
                  <c:v>0.23820851335188209</c:v>
                </c:pt>
                <c:pt idx="8">
                  <c:v>-0.38448380686371664</c:v>
                </c:pt>
                <c:pt idx="9">
                  <c:v>0.39329493412399863</c:v>
                </c:pt>
              </c:numCache>
            </c:numRef>
          </c:yVal>
        </c:ser>
        <c:ser>
          <c:idx val="1"/>
          <c:order val="1"/>
          <c:tx>
            <c:strRef>
              <c:f>Sheet1!$O$10</c:f>
              <c:strCache>
                <c:ptCount val="1"/>
                <c:pt idx="0">
                  <c:v>quadpredresid</c:v>
                </c:pt>
              </c:strCache>
            </c:strRef>
          </c:tx>
          <c:spPr>
            <a:ln w="28575">
              <a:noFill/>
            </a:ln>
          </c:spPr>
          <c:xVal>
            <c:numRef>
              <c:f>Sheet1!$B$11:$B$20</c:f>
              <c:numCache>
                <c:formatCode>General</c:formatCode>
                <c:ptCount val="10"/>
                <c:pt idx="0">
                  <c:v>1.9499382828179357</c:v>
                </c:pt>
                <c:pt idx="1">
                  <c:v>7.4599320294109974</c:v>
                </c:pt>
                <c:pt idx="2">
                  <c:v>1.8055980538897709</c:v>
                </c:pt>
                <c:pt idx="3">
                  <c:v>8.5179853616073213</c:v>
                </c:pt>
                <c:pt idx="4">
                  <c:v>1.0837518591015998</c:v>
                </c:pt>
                <c:pt idx="5">
                  <c:v>5.853784585691642</c:v>
                </c:pt>
                <c:pt idx="6">
                  <c:v>3.9520085436308952</c:v>
                </c:pt>
                <c:pt idx="7">
                  <c:v>4.5669733303303222</c:v>
                </c:pt>
                <c:pt idx="8">
                  <c:v>2.6269917541307439</c:v>
                </c:pt>
                <c:pt idx="9">
                  <c:v>1.0441560375131529</c:v>
                </c:pt>
              </c:numCache>
            </c:numRef>
          </c:xVal>
          <c:yVal>
            <c:numRef>
              <c:f>Sheet1!$O$11:$O$20</c:f>
              <c:numCache>
                <c:formatCode>General</c:formatCode>
                <c:ptCount val="10"/>
                <c:pt idx="0">
                  <c:v>-0.51262555122036524</c:v>
                </c:pt>
                <c:pt idx="1">
                  <c:v>-0.36549557710642944</c:v>
                </c:pt>
                <c:pt idx="2">
                  <c:v>-0.17117254440024166</c:v>
                </c:pt>
                <c:pt idx="3">
                  <c:v>0.15114448347213738</c:v>
                </c:pt>
                <c:pt idx="4">
                  <c:v>0.32566239631052252</c:v>
                </c:pt>
                <c:pt idx="5">
                  <c:v>0.30608520341425915</c:v>
                </c:pt>
                <c:pt idx="6">
                  <c:v>0.20715829974760247</c:v>
                </c:pt>
                <c:pt idx="7">
                  <c:v>0.31565375505144289</c:v>
                </c:pt>
                <c:pt idx="8">
                  <c:v>-0.39445257392184097</c:v>
                </c:pt>
                <c:pt idx="9">
                  <c:v>0.45068275959470938</c:v>
                </c:pt>
              </c:numCache>
            </c:numRef>
          </c:yVal>
        </c:ser>
        <c:axId val="180731264"/>
        <c:axId val="180729728"/>
      </c:scatterChart>
      <c:valAx>
        <c:axId val="18073126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original x values</a:t>
                </a:r>
              </a:p>
            </c:rich>
          </c:tx>
          <c:layout/>
        </c:title>
        <c:numFmt formatCode="General" sourceLinked="1"/>
        <c:tickLblPos val="nextTo"/>
        <c:crossAx val="180729728"/>
        <c:crosses val="autoZero"/>
        <c:crossBetween val="midCat"/>
      </c:valAx>
      <c:valAx>
        <c:axId val="180729728"/>
        <c:scaling>
          <c:orientation val="minMax"/>
        </c:scaling>
        <c:axPos val="l"/>
        <c:majorGridlines/>
        <c:numFmt formatCode="General" sourceLinked="1"/>
        <c:tickLblPos val="nextTo"/>
        <c:crossAx val="180731264"/>
        <c:crosses val="autoZero"/>
        <c:crossBetween val="midCat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scatterChart>
        <c:scatterStyle val="lineMarker"/>
        <c:ser>
          <c:idx val="0"/>
          <c:order val="0"/>
          <c:tx>
            <c:strRef>
              <c:f>Sheet1!$J$10</c:f>
              <c:strCache>
                <c:ptCount val="1"/>
                <c:pt idx="0">
                  <c:v>linpredresidual</c:v>
                </c:pt>
              </c:strCache>
            </c:strRef>
          </c:tx>
          <c:spPr>
            <a:ln w="28575">
              <a:noFill/>
            </a:ln>
          </c:spPr>
          <c:xVal>
            <c:numRef>
              <c:f>Sheet1!$C$11:$C$20</c:f>
              <c:numCache>
                <c:formatCode>General</c:formatCode>
                <c:ptCount val="10"/>
                <c:pt idx="0">
                  <c:v>6.5391914757804335</c:v>
                </c:pt>
                <c:pt idx="1">
                  <c:v>17.744053718481073</c:v>
                </c:pt>
                <c:pt idx="2">
                  <c:v>6.5410918154222024</c:v>
                </c:pt>
                <c:pt idx="3">
                  <c:v>20.170793624597618</c:v>
                </c:pt>
                <c:pt idx="4">
                  <c:v>5.464565868863362</c:v>
                </c:pt>
                <c:pt idx="5">
                  <c:v>14.99680233986523</c:v>
                </c:pt>
                <c:pt idx="6">
                  <c:v>11.118235043124052</c:v>
                </c:pt>
                <c:pt idx="7">
                  <c:v>12.41954090379226</c:v>
                </c:pt>
                <c:pt idx="8">
                  <c:v>7.9886886600784948</c:v>
                </c:pt>
                <c:pt idx="9">
                  <c:v>5.4626297166579807</c:v>
                </c:pt>
              </c:numCache>
            </c:numRef>
          </c:xVal>
          <c:yVal>
            <c:numRef>
              <c:f>Sheet1!$J$11:$J$20</c:f>
              <c:numCache>
                <c:formatCode>General</c:formatCode>
                <c:ptCount val="10"/>
                <c:pt idx="0">
                  <c:v>-0.51253688983318924</c:v>
                </c:pt>
                <c:pt idx="1">
                  <c:v>-0.3584605109181247</c:v>
                </c:pt>
                <c:pt idx="2">
                  <c:v>-0.16891743486532285</c:v>
                </c:pt>
                <c:pt idx="3">
                  <c:v>0.10335380193400923</c:v>
                </c:pt>
                <c:pt idx="4">
                  <c:v>0.29213719488604717</c:v>
                </c:pt>
                <c:pt idx="5">
                  <c:v>0.25627925429621001</c:v>
                </c:pt>
                <c:pt idx="6">
                  <c:v>0.15759548872227924</c:v>
                </c:pt>
                <c:pt idx="7">
                  <c:v>0.23820851335188209</c:v>
                </c:pt>
                <c:pt idx="8">
                  <c:v>-0.38448380686371664</c:v>
                </c:pt>
                <c:pt idx="9">
                  <c:v>0.39329493412399863</c:v>
                </c:pt>
              </c:numCache>
            </c:numRef>
          </c:yVal>
        </c:ser>
        <c:ser>
          <c:idx val="1"/>
          <c:order val="1"/>
          <c:tx>
            <c:strRef>
              <c:f>Sheet1!$O$10</c:f>
              <c:strCache>
                <c:ptCount val="1"/>
                <c:pt idx="0">
                  <c:v>quadpredresid</c:v>
                </c:pt>
              </c:strCache>
            </c:strRef>
          </c:tx>
          <c:spPr>
            <a:ln w="28575">
              <a:noFill/>
            </a:ln>
          </c:spPr>
          <c:xVal>
            <c:numRef>
              <c:f>Sheet1!$C$11:$C$20</c:f>
              <c:numCache>
                <c:formatCode>General</c:formatCode>
                <c:ptCount val="10"/>
                <c:pt idx="0">
                  <c:v>6.5391914757804335</c:v>
                </c:pt>
                <c:pt idx="1">
                  <c:v>17.744053718481073</c:v>
                </c:pt>
                <c:pt idx="2">
                  <c:v>6.5410918154222024</c:v>
                </c:pt>
                <c:pt idx="3">
                  <c:v>20.170793624597618</c:v>
                </c:pt>
                <c:pt idx="4">
                  <c:v>5.464565868863362</c:v>
                </c:pt>
                <c:pt idx="5">
                  <c:v>14.99680233986523</c:v>
                </c:pt>
                <c:pt idx="6">
                  <c:v>11.118235043124052</c:v>
                </c:pt>
                <c:pt idx="7">
                  <c:v>12.41954090379226</c:v>
                </c:pt>
                <c:pt idx="8">
                  <c:v>7.9886886600784948</c:v>
                </c:pt>
                <c:pt idx="9">
                  <c:v>5.4626297166579807</c:v>
                </c:pt>
              </c:numCache>
            </c:numRef>
          </c:xVal>
          <c:yVal>
            <c:numRef>
              <c:f>Sheet1!$O$11:$O$20</c:f>
              <c:numCache>
                <c:formatCode>General</c:formatCode>
                <c:ptCount val="10"/>
                <c:pt idx="0">
                  <c:v>-0.51262555122036524</c:v>
                </c:pt>
                <c:pt idx="1">
                  <c:v>-0.36549557710642944</c:v>
                </c:pt>
                <c:pt idx="2">
                  <c:v>-0.17117254440024166</c:v>
                </c:pt>
                <c:pt idx="3">
                  <c:v>0.15114448347213738</c:v>
                </c:pt>
                <c:pt idx="4">
                  <c:v>0.32566239631052252</c:v>
                </c:pt>
                <c:pt idx="5">
                  <c:v>0.30608520341425915</c:v>
                </c:pt>
                <c:pt idx="6">
                  <c:v>0.20715829974760247</c:v>
                </c:pt>
                <c:pt idx="7">
                  <c:v>0.31565375505144289</c:v>
                </c:pt>
                <c:pt idx="8">
                  <c:v>-0.39445257392184097</c:v>
                </c:pt>
                <c:pt idx="9">
                  <c:v>0.45068275959470938</c:v>
                </c:pt>
              </c:numCache>
            </c:numRef>
          </c:yVal>
        </c:ser>
        <c:axId val="185136256"/>
        <c:axId val="185134464"/>
      </c:scatterChart>
      <c:valAx>
        <c:axId val="18513625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original y values</a:t>
                </a:r>
              </a:p>
            </c:rich>
          </c:tx>
          <c:layout/>
        </c:title>
        <c:numFmt formatCode="General" sourceLinked="1"/>
        <c:tickLblPos val="nextTo"/>
        <c:crossAx val="185134464"/>
        <c:crosses val="autoZero"/>
        <c:crossBetween val="midCat"/>
      </c:valAx>
      <c:valAx>
        <c:axId val="185134464"/>
        <c:scaling>
          <c:orientation val="minMax"/>
        </c:scaling>
        <c:axPos val="l"/>
        <c:majorGridlines/>
        <c:numFmt formatCode="General" sourceLinked="1"/>
        <c:tickLblPos val="nextTo"/>
        <c:crossAx val="185136256"/>
        <c:crosses val="autoZero"/>
        <c:crossBetween val="midCat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scatterChart>
        <c:scatterStyle val="lineMarker"/>
        <c:ser>
          <c:idx val="0"/>
          <c:order val="0"/>
          <c:tx>
            <c:strRef>
              <c:f>Sheet1!$J$10</c:f>
              <c:strCache>
                <c:ptCount val="1"/>
                <c:pt idx="0">
                  <c:v>linpredresidual</c:v>
                </c:pt>
              </c:strCache>
            </c:strRef>
          </c:tx>
          <c:spPr>
            <a:ln w="28575">
              <a:noFill/>
            </a:ln>
          </c:spPr>
          <c:xVal>
            <c:numRef>
              <c:f>Sheet1!$D$11:$D$20</c:f>
              <c:numCache>
                <c:formatCode>General</c:formatCode>
                <c:ptCount val="10"/>
                <c:pt idx="0">
                  <c:v>1.9499382828179357</c:v>
                </c:pt>
                <c:pt idx="1">
                  <c:v>7.4599320294109974</c:v>
                </c:pt>
                <c:pt idx="2">
                  <c:v>1.8055980538897709</c:v>
                </c:pt>
                <c:pt idx="3">
                  <c:v>8.5179853616073213</c:v>
                </c:pt>
                <c:pt idx="4">
                  <c:v>1.0837518591015998</c:v>
                </c:pt>
                <c:pt idx="5">
                  <c:v>5.853784585691642</c:v>
                </c:pt>
                <c:pt idx="6">
                  <c:v>3.9520085436308952</c:v>
                </c:pt>
                <c:pt idx="7">
                  <c:v>4.5669733303303222</c:v>
                </c:pt>
                <c:pt idx="8">
                  <c:v>2.6269917541307439</c:v>
                </c:pt>
                <c:pt idx="9">
                  <c:v>1.0441560375131529</c:v>
                </c:pt>
              </c:numCache>
            </c:numRef>
          </c:xVal>
          <c:yVal>
            <c:numRef>
              <c:f>Sheet1!$J$11:$J$20</c:f>
              <c:numCache>
                <c:formatCode>General</c:formatCode>
                <c:ptCount val="10"/>
                <c:pt idx="0">
                  <c:v>-0.51253688983318924</c:v>
                </c:pt>
                <c:pt idx="1">
                  <c:v>-0.3584605109181247</c:v>
                </c:pt>
                <c:pt idx="2">
                  <c:v>-0.16891743486532285</c:v>
                </c:pt>
                <c:pt idx="3">
                  <c:v>0.10335380193400923</c:v>
                </c:pt>
                <c:pt idx="4">
                  <c:v>0.29213719488604717</c:v>
                </c:pt>
                <c:pt idx="5">
                  <c:v>0.25627925429621001</c:v>
                </c:pt>
                <c:pt idx="6">
                  <c:v>0.15759548872227924</c:v>
                </c:pt>
                <c:pt idx="7">
                  <c:v>0.23820851335188209</c:v>
                </c:pt>
                <c:pt idx="8">
                  <c:v>-0.38448380686371664</c:v>
                </c:pt>
                <c:pt idx="9">
                  <c:v>0.39329493412399863</c:v>
                </c:pt>
              </c:numCache>
            </c:numRef>
          </c:yVal>
        </c:ser>
        <c:ser>
          <c:idx val="1"/>
          <c:order val="1"/>
          <c:tx>
            <c:strRef>
              <c:f>Sheet1!$O$10</c:f>
              <c:strCache>
                <c:ptCount val="1"/>
                <c:pt idx="0">
                  <c:v>quadpredresid</c:v>
                </c:pt>
              </c:strCache>
            </c:strRef>
          </c:tx>
          <c:spPr>
            <a:ln w="28575">
              <a:noFill/>
            </a:ln>
          </c:spPr>
          <c:xVal>
            <c:numRef>
              <c:f>Sheet1!$D$11:$D$20</c:f>
              <c:numCache>
                <c:formatCode>General</c:formatCode>
                <c:ptCount val="10"/>
                <c:pt idx="0">
                  <c:v>1.9499382828179357</c:v>
                </c:pt>
                <c:pt idx="1">
                  <c:v>7.4599320294109974</c:v>
                </c:pt>
                <c:pt idx="2">
                  <c:v>1.8055980538897709</c:v>
                </c:pt>
                <c:pt idx="3">
                  <c:v>8.5179853616073213</c:v>
                </c:pt>
                <c:pt idx="4">
                  <c:v>1.0837518591015998</c:v>
                </c:pt>
                <c:pt idx="5">
                  <c:v>5.853784585691642</c:v>
                </c:pt>
                <c:pt idx="6">
                  <c:v>3.9520085436308952</c:v>
                </c:pt>
                <c:pt idx="7">
                  <c:v>4.5669733303303222</c:v>
                </c:pt>
                <c:pt idx="8">
                  <c:v>2.6269917541307439</c:v>
                </c:pt>
                <c:pt idx="9">
                  <c:v>1.0441560375131529</c:v>
                </c:pt>
              </c:numCache>
            </c:numRef>
          </c:xVal>
          <c:yVal>
            <c:numRef>
              <c:f>Sheet1!$O$11:$O$20</c:f>
              <c:numCache>
                <c:formatCode>General</c:formatCode>
                <c:ptCount val="10"/>
                <c:pt idx="0">
                  <c:v>-0.51262555122036524</c:v>
                </c:pt>
                <c:pt idx="1">
                  <c:v>-0.36549557710642944</c:v>
                </c:pt>
                <c:pt idx="2">
                  <c:v>-0.17117254440024166</c:v>
                </c:pt>
                <c:pt idx="3">
                  <c:v>0.15114448347213738</c:v>
                </c:pt>
                <c:pt idx="4">
                  <c:v>0.32566239631052252</c:v>
                </c:pt>
                <c:pt idx="5">
                  <c:v>0.30608520341425915</c:v>
                </c:pt>
                <c:pt idx="6">
                  <c:v>0.20715829974760247</c:v>
                </c:pt>
                <c:pt idx="7">
                  <c:v>0.31565375505144289</c:v>
                </c:pt>
                <c:pt idx="8">
                  <c:v>-0.39445257392184097</c:v>
                </c:pt>
                <c:pt idx="9">
                  <c:v>0.45068275959470938</c:v>
                </c:pt>
              </c:numCache>
            </c:numRef>
          </c:yVal>
        </c:ser>
        <c:axId val="185680256"/>
        <c:axId val="185674368"/>
      </c:scatterChart>
      <c:valAx>
        <c:axId val="18568025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transformed x values</a:t>
                </a:r>
              </a:p>
            </c:rich>
          </c:tx>
          <c:layout/>
        </c:title>
        <c:numFmt formatCode="General" sourceLinked="1"/>
        <c:tickLblPos val="nextTo"/>
        <c:crossAx val="185674368"/>
        <c:crosses val="autoZero"/>
        <c:crossBetween val="midCat"/>
      </c:valAx>
      <c:valAx>
        <c:axId val="185674368"/>
        <c:scaling>
          <c:orientation val="minMax"/>
        </c:scaling>
        <c:axPos val="l"/>
        <c:majorGridlines/>
        <c:numFmt formatCode="General" sourceLinked="1"/>
        <c:tickLblPos val="nextTo"/>
        <c:crossAx val="185680256"/>
        <c:crosses val="autoZero"/>
        <c:crossBetween val="midCat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layout/>
    </c:title>
    <c:plotArea>
      <c:layout/>
      <c:scatterChart>
        <c:scatterStyle val="lineMarker"/>
        <c:ser>
          <c:idx val="0"/>
          <c:order val="0"/>
          <c:tx>
            <c:strRef>
              <c:f>Sheet1!$C$10</c:f>
              <c:strCache>
                <c:ptCount val="1"/>
                <c:pt idx="0">
                  <c:v>y</c:v>
                </c:pt>
              </c:strCache>
            </c:strRef>
          </c:tx>
          <c:spPr>
            <a:ln w="28575">
              <a:noFill/>
            </a:ln>
          </c:spPr>
          <c:xVal>
            <c:numRef>
              <c:f>Sheet1!$B$11:$B$20</c:f>
              <c:numCache>
                <c:formatCode>General</c:formatCode>
                <c:ptCount val="10"/>
                <c:pt idx="0">
                  <c:v>1.9499382828179357</c:v>
                </c:pt>
                <c:pt idx="1">
                  <c:v>7.4599320294109974</c:v>
                </c:pt>
                <c:pt idx="2">
                  <c:v>1.8055980538897709</c:v>
                </c:pt>
                <c:pt idx="3">
                  <c:v>8.5179853616073213</c:v>
                </c:pt>
                <c:pt idx="4">
                  <c:v>1.0837518591015998</c:v>
                </c:pt>
                <c:pt idx="5">
                  <c:v>5.853784585691642</c:v>
                </c:pt>
                <c:pt idx="6">
                  <c:v>3.9520085436308952</c:v>
                </c:pt>
                <c:pt idx="7">
                  <c:v>4.5669733303303222</c:v>
                </c:pt>
                <c:pt idx="8">
                  <c:v>2.6269917541307439</c:v>
                </c:pt>
                <c:pt idx="9">
                  <c:v>1.0441560375131529</c:v>
                </c:pt>
              </c:numCache>
            </c:numRef>
          </c:xVal>
          <c:yVal>
            <c:numRef>
              <c:f>Sheet1!$C$11:$C$20</c:f>
              <c:numCache>
                <c:formatCode>General</c:formatCode>
                <c:ptCount val="10"/>
                <c:pt idx="0">
                  <c:v>6.5391914757804335</c:v>
                </c:pt>
                <c:pt idx="1">
                  <c:v>17.744053718481073</c:v>
                </c:pt>
                <c:pt idx="2">
                  <c:v>6.5410918154222024</c:v>
                </c:pt>
                <c:pt idx="3">
                  <c:v>20.170793624597618</c:v>
                </c:pt>
                <c:pt idx="4">
                  <c:v>5.464565868863362</c:v>
                </c:pt>
                <c:pt idx="5">
                  <c:v>14.99680233986523</c:v>
                </c:pt>
                <c:pt idx="6">
                  <c:v>11.118235043124052</c:v>
                </c:pt>
                <c:pt idx="7">
                  <c:v>12.41954090379226</c:v>
                </c:pt>
                <c:pt idx="8">
                  <c:v>7.9886886600784948</c:v>
                </c:pt>
                <c:pt idx="9">
                  <c:v>5.4626297166579807</c:v>
                </c:pt>
              </c:numCache>
            </c:numRef>
          </c:yVal>
        </c:ser>
        <c:axId val="187531648"/>
        <c:axId val="187525760"/>
      </c:scatterChart>
      <c:valAx>
        <c:axId val="18753164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original x values</a:t>
                </a:r>
              </a:p>
            </c:rich>
          </c:tx>
          <c:layout/>
        </c:title>
        <c:numFmt formatCode="General" sourceLinked="1"/>
        <c:tickLblPos val="nextTo"/>
        <c:crossAx val="187525760"/>
        <c:crosses val="autoZero"/>
        <c:crossBetween val="midCat"/>
      </c:valAx>
      <c:valAx>
        <c:axId val="187525760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original y values</a:t>
                </a:r>
              </a:p>
            </c:rich>
          </c:tx>
          <c:layout/>
        </c:title>
        <c:numFmt formatCode="General" sourceLinked="1"/>
        <c:tickLblPos val="nextTo"/>
        <c:crossAx val="187531648"/>
        <c:crosses val="autoZero"/>
        <c:crossBetween val="midCat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layout/>
    </c:title>
    <c:plotArea>
      <c:layout/>
      <c:scatterChart>
        <c:scatterStyle val="lineMarker"/>
        <c:ser>
          <c:idx val="0"/>
          <c:order val="0"/>
          <c:tx>
            <c:strRef>
              <c:f>Sheet1!$F$10</c:f>
              <c:strCache>
                <c:ptCount val="1"/>
                <c:pt idx="0">
                  <c:v>y transformed</c:v>
                </c:pt>
              </c:strCache>
            </c:strRef>
          </c:tx>
          <c:spPr>
            <a:ln w="28575">
              <a:noFill/>
            </a:ln>
          </c:spPr>
          <c:xVal>
            <c:numRef>
              <c:f>Sheet1!$D$11:$D$20</c:f>
              <c:numCache>
                <c:formatCode>General</c:formatCode>
                <c:ptCount val="10"/>
                <c:pt idx="0">
                  <c:v>1.9499382828179357</c:v>
                </c:pt>
                <c:pt idx="1">
                  <c:v>7.4599320294109974</c:v>
                </c:pt>
                <c:pt idx="2">
                  <c:v>1.8055980538897709</c:v>
                </c:pt>
                <c:pt idx="3">
                  <c:v>8.5179853616073213</c:v>
                </c:pt>
                <c:pt idx="4">
                  <c:v>1.0837518591015998</c:v>
                </c:pt>
                <c:pt idx="5">
                  <c:v>5.853784585691642</c:v>
                </c:pt>
                <c:pt idx="6">
                  <c:v>3.9520085436308952</c:v>
                </c:pt>
                <c:pt idx="7">
                  <c:v>4.5669733303303222</c:v>
                </c:pt>
                <c:pt idx="8">
                  <c:v>2.6269917541307439</c:v>
                </c:pt>
                <c:pt idx="9">
                  <c:v>1.0441560375131529</c:v>
                </c:pt>
              </c:numCache>
            </c:numRef>
          </c:xVal>
          <c:yVal>
            <c:numRef>
              <c:f>Sheet1!$F$11:$F$20</c:f>
              <c:numCache>
                <c:formatCode>General</c:formatCode>
                <c:ptCount val="10"/>
                <c:pt idx="0">
                  <c:v>6.5391914757804335</c:v>
                </c:pt>
                <c:pt idx="1">
                  <c:v>17.744053718481073</c:v>
                </c:pt>
                <c:pt idx="2">
                  <c:v>6.5410918154222024</c:v>
                </c:pt>
                <c:pt idx="3">
                  <c:v>20.170793624597618</c:v>
                </c:pt>
                <c:pt idx="4">
                  <c:v>5.464565868863362</c:v>
                </c:pt>
                <c:pt idx="5">
                  <c:v>14.99680233986523</c:v>
                </c:pt>
                <c:pt idx="6">
                  <c:v>11.118235043124052</c:v>
                </c:pt>
                <c:pt idx="7">
                  <c:v>12.41954090379226</c:v>
                </c:pt>
                <c:pt idx="8">
                  <c:v>7.9886886600784948</c:v>
                </c:pt>
                <c:pt idx="9">
                  <c:v>5.4626297166579807</c:v>
                </c:pt>
              </c:numCache>
            </c:numRef>
          </c:yVal>
        </c:ser>
        <c:axId val="186884096"/>
        <c:axId val="186430592"/>
      </c:scatterChart>
      <c:valAx>
        <c:axId val="18688409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transformed x values</a:t>
                </a:r>
              </a:p>
            </c:rich>
          </c:tx>
          <c:layout/>
        </c:title>
        <c:numFmt formatCode="General" sourceLinked="1"/>
        <c:tickLblPos val="nextTo"/>
        <c:crossAx val="186430592"/>
        <c:crosses val="autoZero"/>
        <c:crossBetween val="midCat"/>
      </c:valAx>
      <c:valAx>
        <c:axId val="186430592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transformed y values</a:t>
                </a:r>
              </a:p>
            </c:rich>
          </c:tx>
          <c:layout/>
        </c:title>
        <c:numFmt formatCode="General" sourceLinked="1"/>
        <c:tickLblPos val="nextTo"/>
        <c:crossAx val="186884096"/>
        <c:crosses val="autoZero"/>
        <c:crossBetween val="midCat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371475</xdr:colOff>
      <xdr:row>22</xdr:row>
      <xdr:rowOff>66675</xdr:rowOff>
    </xdr:from>
    <xdr:to>
      <xdr:col>14</xdr:col>
      <xdr:colOff>66675</xdr:colOff>
      <xdr:row>36</xdr:row>
      <xdr:rowOff>142875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371475</xdr:colOff>
      <xdr:row>36</xdr:row>
      <xdr:rowOff>171450</xdr:rowOff>
    </xdr:from>
    <xdr:to>
      <xdr:col>14</xdr:col>
      <xdr:colOff>66675</xdr:colOff>
      <xdr:row>51</xdr:row>
      <xdr:rowOff>57150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371475</xdr:colOff>
      <xdr:row>51</xdr:row>
      <xdr:rowOff>76200</xdr:rowOff>
    </xdr:from>
    <xdr:to>
      <xdr:col>14</xdr:col>
      <xdr:colOff>66675</xdr:colOff>
      <xdr:row>65</xdr:row>
      <xdr:rowOff>152400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209550</xdr:colOff>
      <xdr:row>21</xdr:row>
      <xdr:rowOff>66675</xdr:rowOff>
    </xdr:from>
    <xdr:to>
      <xdr:col>6</xdr:col>
      <xdr:colOff>85725</xdr:colOff>
      <xdr:row>35</xdr:row>
      <xdr:rowOff>142875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219075</xdr:colOff>
      <xdr:row>35</xdr:row>
      <xdr:rowOff>171450</xdr:rowOff>
    </xdr:from>
    <xdr:to>
      <xdr:col>6</xdr:col>
      <xdr:colOff>95250</xdr:colOff>
      <xdr:row>50</xdr:row>
      <xdr:rowOff>57150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en.wikipedia.org/wiki/Resampling_(statistics)" TargetMode="External"/><Relationship Id="rId2" Type="http://schemas.openxmlformats.org/officeDocument/2006/relationships/hyperlink" Target="http://stats.stackexchange.com/" TargetMode="External"/><Relationship Id="rId1" Type="http://schemas.openxmlformats.org/officeDocument/2006/relationships/hyperlink" Target="http://en.wikipedia.org/wiki/Cross-validation_(statistics)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35"/>
  <sheetViews>
    <sheetView tabSelected="1" zoomScale="70" zoomScaleNormal="70" workbookViewId="0">
      <selection activeCell="A36" sqref="A36"/>
    </sheetView>
  </sheetViews>
  <sheetFormatPr defaultRowHeight="15"/>
  <sheetData>
    <row r="1" spans="1:1">
      <c r="A1" t="s">
        <v>36</v>
      </c>
    </row>
    <row r="2" spans="1:1">
      <c r="A2" t="s">
        <v>37</v>
      </c>
    </row>
    <row r="3" spans="1:1">
      <c r="A3" t="s">
        <v>38</v>
      </c>
    </row>
    <row r="4" spans="1:1">
      <c r="A4" t="s">
        <v>39</v>
      </c>
    </row>
    <row r="5" spans="1:1">
      <c r="A5" t="s">
        <v>40</v>
      </c>
    </row>
    <row r="7" spans="1:1">
      <c r="A7" t="s">
        <v>41</v>
      </c>
    </row>
    <row r="8" spans="1:1">
      <c r="A8" t="s">
        <v>42</v>
      </c>
    </row>
    <row r="9" spans="1:1">
      <c r="A9" t="s">
        <v>43</v>
      </c>
    </row>
    <row r="10" spans="1:1">
      <c r="A10" t="s">
        <v>44</v>
      </c>
    </row>
    <row r="11" spans="1:1">
      <c r="A11" t="s">
        <v>45</v>
      </c>
    </row>
    <row r="13" spans="1:1">
      <c r="A13" t="s">
        <v>46</v>
      </c>
    </row>
    <row r="14" spans="1:1">
      <c r="A14" s="10" t="s">
        <v>47</v>
      </c>
    </row>
    <row r="15" spans="1:1">
      <c r="A15" t="s">
        <v>48</v>
      </c>
    </row>
    <row r="16" spans="1:1">
      <c r="A16" s="10" t="s">
        <v>49</v>
      </c>
    </row>
    <row r="18" spans="1:1">
      <c r="A18" t="s">
        <v>50</v>
      </c>
    </row>
    <row r="19" spans="1:1">
      <c r="A19" t="s">
        <v>51</v>
      </c>
    </row>
    <row r="20" spans="1:1">
      <c r="A20" t="s">
        <v>52</v>
      </c>
    </row>
    <row r="21" spans="1:1">
      <c r="A21" t="s">
        <v>53</v>
      </c>
    </row>
    <row r="22" spans="1:1">
      <c r="A22" t="s">
        <v>54</v>
      </c>
    </row>
    <row r="23" spans="1:1">
      <c r="A23" s="10" t="s">
        <v>55</v>
      </c>
    </row>
    <row r="25" spans="1:1">
      <c r="A25" t="s">
        <v>56</v>
      </c>
    </row>
    <row r="26" spans="1:1">
      <c r="A26" t="s">
        <v>57</v>
      </c>
    </row>
    <row r="27" spans="1:1">
      <c r="A27" t="s">
        <v>58</v>
      </c>
    </row>
    <row r="28" spans="1:1">
      <c r="A28" t="s">
        <v>59</v>
      </c>
    </row>
    <row r="30" spans="1:1">
      <c r="A30" t="s">
        <v>60</v>
      </c>
    </row>
    <row r="31" spans="1:1">
      <c r="A31" t="s">
        <v>61</v>
      </c>
    </row>
    <row r="33" spans="1:1">
      <c r="A33" t="s">
        <v>62</v>
      </c>
    </row>
    <row r="34" spans="1:1">
      <c r="A34" t="s">
        <v>64</v>
      </c>
    </row>
    <row r="35" spans="1:1">
      <c r="A35" t="s">
        <v>63</v>
      </c>
    </row>
  </sheetData>
  <hyperlinks>
    <hyperlink ref="A14" r:id="rId1"/>
    <hyperlink ref="A16" r:id="rId2"/>
    <hyperlink ref="A23" r:id="rId3" location="Jackknife" display="http://en.wikipedia.org/wiki/Resampling_(statistics) - Jackknife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O30"/>
  <sheetViews>
    <sheetView workbookViewId="0">
      <selection activeCell="E3" sqref="E3"/>
    </sheetView>
  </sheetViews>
  <sheetFormatPr defaultRowHeight="15"/>
  <cols>
    <col min="4" max="4" width="13.140625" customWidth="1"/>
    <col min="5" max="5" width="16.28515625" customWidth="1"/>
    <col min="6" max="6" width="13.5703125" bestFit="1" customWidth="1"/>
  </cols>
  <sheetData>
    <row r="1" spans="1:15">
      <c r="A1" t="s">
        <v>0</v>
      </c>
      <c r="G1" t="s">
        <v>22</v>
      </c>
    </row>
    <row r="2" spans="1:15">
      <c r="A2" t="s">
        <v>1</v>
      </c>
      <c r="G2" t="s">
        <v>23</v>
      </c>
      <c r="J2" t="s">
        <v>33</v>
      </c>
    </row>
    <row r="3" spans="1:15">
      <c r="A3" t="s">
        <v>2</v>
      </c>
      <c r="G3" t="s">
        <v>24</v>
      </c>
      <c r="J3" t="s">
        <v>34</v>
      </c>
    </row>
    <row r="4" spans="1:15">
      <c r="G4" t="s">
        <v>31</v>
      </c>
    </row>
    <row r="5" spans="1:15">
      <c r="A5" t="s">
        <v>32</v>
      </c>
      <c r="I5" t="s">
        <v>20</v>
      </c>
      <c r="N5" t="s">
        <v>21</v>
      </c>
    </row>
    <row r="6" spans="1:15">
      <c r="A6" t="s">
        <v>3</v>
      </c>
      <c r="I6">
        <f ca="1">SUMSQ(J:J)</f>
        <v>0.96551464316871072</v>
      </c>
      <c r="N6">
        <f ca="1">SUMSQ(O:O)</f>
        <v>1.1495204527105791</v>
      </c>
    </row>
    <row r="7" spans="1:15">
      <c r="A7" t="s">
        <v>35</v>
      </c>
    </row>
    <row r="8" spans="1:15">
      <c r="A8" t="s">
        <v>10</v>
      </c>
      <c r="D8" s="2" t="s">
        <v>30</v>
      </c>
      <c r="E8" s="2"/>
      <c r="F8" s="2"/>
    </row>
    <row r="9" spans="1:15">
      <c r="A9">
        <v>10</v>
      </c>
      <c r="B9" s="1" t="s">
        <v>26</v>
      </c>
      <c r="C9" s="1"/>
      <c r="D9" s="9" t="s">
        <v>27</v>
      </c>
      <c r="E9" s="3"/>
      <c r="F9" s="3"/>
      <c r="G9" s="6" t="s">
        <v>28</v>
      </c>
      <c r="H9" s="4"/>
      <c r="I9" s="4"/>
      <c r="J9" s="4"/>
      <c r="K9" s="8" t="s">
        <v>29</v>
      </c>
      <c r="L9" s="5"/>
      <c r="M9" s="5"/>
      <c r="N9" s="5"/>
      <c r="O9" s="5"/>
    </row>
    <row r="10" spans="1:15">
      <c r="A10" t="s">
        <v>4</v>
      </c>
      <c r="B10" t="s">
        <v>5</v>
      </c>
      <c r="C10" t="s">
        <v>6</v>
      </c>
      <c r="D10" s="7" t="s">
        <v>7</v>
      </c>
      <c r="E10" t="s">
        <v>9</v>
      </c>
      <c r="F10" t="s">
        <v>8</v>
      </c>
      <c r="G10" s="7" t="s">
        <v>11</v>
      </c>
      <c r="H10" t="s">
        <v>12</v>
      </c>
      <c r="I10" t="s">
        <v>13</v>
      </c>
      <c r="J10" t="s">
        <v>14</v>
      </c>
      <c r="K10" s="7" t="s">
        <v>15</v>
      </c>
      <c r="L10" t="s">
        <v>16</v>
      </c>
      <c r="M10" t="s">
        <v>17</v>
      </c>
      <c r="N10" t="s">
        <v>18</v>
      </c>
      <c r="O10" t="s">
        <v>19</v>
      </c>
    </row>
    <row r="11" spans="1:15">
      <c r="A11">
        <v>1</v>
      </c>
      <c r="B11">
        <f ca="1">1+RAND()*9</f>
        <v>1.9499382828179357</v>
      </c>
      <c r="C11">
        <f ca="1">B11*2+3+RAND()-0.5</f>
        <v>6.5391914757804335</v>
      </c>
      <c r="D11" s="7">
        <f ca="1">B11</f>
        <v>1.9499382828179357</v>
      </c>
      <c r="E11">
        <f ca="1">D11^2</f>
        <v>3.8022593067989598</v>
      </c>
      <c r="F11">
        <f ca="1">C11</f>
        <v>6.5391914757804335</v>
      </c>
      <c r="G11" s="7">
        <f ca="1">SLOPE(F12:F20,D12:D20)</f>
        <v>1.9854027756195016</v>
      </c>
      <c r="H11">
        <f ca="1">INTERCEPT(F12:F20,D12:D20)</f>
        <v>3.1803154866201684</v>
      </c>
      <c r="I11">
        <f ca="1">H11+G11*D11</f>
        <v>7.0517283656136227</v>
      </c>
      <c r="J11">
        <f ca="1">F11-I11</f>
        <v>-0.51253688983318924</v>
      </c>
      <c r="K11" s="7">
        <f t="array" aca="1" ref="K11:M11" ca="1">LINEST(F12:F20,D12:E20,TRUE,FALSE)</f>
        <v>1.8282044378199684E-3</v>
      </c>
      <c r="L11">
        <f ca="1"/>
        <v>1.9686339742898429</v>
      </c>
      <c r="M11">
        <f ca="1"/>
        <v>3.2061509683385823</v>
      </c>
      <c r="N11">
        <f ca="1">K11*E11+L11*D11+M11</f>
        <v>7.0518170270007987</v>
      </c>
      <c r="O11">
        <f ca="1">F11-N11</f>
        <v>-0.51262555122036524</v>
      </c>
    </row>
    <row r="12" spans="1:15">
      <c r="A12">
        <v>2</v>
      </c>
      <c r="B12">
        <f t="shared" ref="B12:B20" ca="1" si="0">1+RAND()*9</f>
        <v>7.4599320294109974</v>
      </c>
      <c r="C12">
        <f t="shared" ref="C12:C20" ca="1" si="1">B12*2+3+RAND()-0.5</f>
        <v>17.744053718481073</v>
      </c>
      <c r="D12" s="7">
        <f t="shared" ref="D12:D20" ca="1" si="2">B12</f>
        <v>7.4599320294109974</v>
      </c>
      <c r="E12">
        <f t="shared" ref="E12:E20" ca="1" si="3">D12^2</f>
        <v>55.650585883432079</v>
      </c>
      <c r="F12">
        <f t="shared" ref="F12:F20" ca="1" si="4">C12</f>
        <v>17.744053718481073</v>
      </c>
      <c r="G12" s="7">
        <f t="shared" ref="G12:G20" ca="1" si="5">SLOPE(F13:F21,D13:D21)</f>
        <v>2.0208373028003215</v>
      </c>
      <c r="H12">
        <f t="shared" ref="H12:H20" ca="1" si="6">INTERCEPT(F13:F21,D13:D21)</f>
        <v>3.027205308010549</v>
      </c>
      <c r="I12">
        <f t="shared" ref="I12:I20" ca="1" si="7">H12+G12*D12</f>
        <v>18.102514229399198</v>
      </c>
      <c r="J12">
        <f t="shared" ref="J12:J20" ca="1" si="8">F12-I12</f>
        <v>-0.3584605109181247</v>
      </c>
      <c r="K12" s="7">
        <f t="array" aca="1" ref="K12:M12" ca="1">LINEST(F13:F21,D13:E21,TRUE,FALSE)</f>
        <v>3.6311225537752306E-3</v>
      </c>
      <c r="L12">
        <f ca="1"/>
        <v>1.987928820428724</v>
      </c>
      <c r="M12">
        <f ca="1"/>
        <v>3.077661318349906</v>
      </c>
      <c r="N12">
        <f t="shared" ref="N12:N20" ca="1" si="9">K12*E12+L12*D12+M12</f>
        <v>18.109549295587502</v>
      </c>
      <c r="O12">
        <f t="shared" ref="O12:O20" ca="1" si="10">F12-N12</f>
        <v>-0.36549557710642944</v>
      </c>
    </row>
    <row r="13" spans="1:15">
      <c r="A13">
        <v>3</v>
      </c>
      <c r="B13">
        <f t="shared" ca="1" si="0"/>
        <v>1.8055980538897709</v>
      </c>
      <c r="C13">
        <f t="shared" ca="1" si="1"/>
        <v>6.5410918154222024</v>
      </c>
      <c r="D13" s="7">
        <f t="shared" ca="1" si="2"/>
        <v>1.8055980538897709</v>
      </c>
      <c r="E13">
        <f t="shared" ca="1" si="3"/>
        <v>3.2601843322105282</v>
      </c>
      <c r="F13">
        <f t="shared" ca="1" si="4"/>
        <v>6.5410918154222024</v>
      </c>
      <c r="G13" s="7">
        <f t="shared" ca="1" si="5"/>
        <v>1.9953924605636193</v>
      </c>
      <c r="H13">
        <f t="shared" ca="1" si="6"/>
        <v>3.1071325067475328</v>
      </c>
      <c r="I13">
        <f t="shared" ca="1" si="7"/>
        <v>6.7100092502875253</v>
      </c>
      <c r="J13">
        <f t="shared" ca="1" si="8"/>
        <v>-0.16891743486532285</v>
      </c>
      <c r="K13" s="7">
        <f t="array" aca="1" ref="K13:M13" ca="1">LINEST(F14:F22,D14:E22,TRUE,FALSE)</f>
        <v>2.2827428989254219E-3</v>
      </c>
      <c r="L13">
        <f ca="1"/>
        <v>1.9743847186363388</v>
      </c>
      <c r="M13">
        <f ca="1"/>
        <v>3.1398769915894262</v>
      </c>
      <c r="N13">
        <f t="shared" ca="1" si="9"/>
        <v>6.7122643598224441</v>
      </c>
      <c r="O13">
        <f t="shared" ca="1" si="10"/>
        <v>-0.17117254440024166</v>
      </c>
    </row>
    <row r="14" spans="1:15">
      <c r="A14">
        <v>4</v>
      </c>
      <c r="B14">
        <f t="shared" ca="1" si="0"/>
        <v>8.5179853616073213</v>
      </c>
      <c r="C14">
        <f t="shared" ca="1" si="1"/>
        <v>20.170793624597618</v>
      </c>
      <c r="D14" s="7">
        <f t="shared" ca="1" si="2"/>
        <v>8.5179853616073213</v>
      </c>
      <c r="E14">
        <f t="shared" ca="1" si="3"/>
        <v>72.556074620556615</v>
      </c>
      <c r="F14">
        <f t="shared" ca="1" si="4"/>
        <v>20.170793624597618</v>
      </c>
      <c r="G14" s="7">
        <f t="shared" ca="1" si="5"/>
        <v>1.9934085267647008</v>
      </c>
      <c r="H14">
        <f t="shared" ca="1" si="6"/>
        <v>3.0876151719786691</v>
      </c>
      <c r="I14">
        <f t="shared" ca="1" si="7"/>
        <v>20.067439822663609</v>
      </c>
      <c r="J14">
        <f t="shared" ca="1" si="8"/>
        <v>0.10335380193400923</v>
      </c>
      <c r="K14" s="7">
        <f t="array" aca="1" ref="K14:M14" ca="1">LINEST(F15:F23,D15:E23,TRUE,FALSE)</f>
        <v>-3.1576916962189694E-3</v>
      </c>
      <c r="L14">
        <f ca="1"/>
        <v>2.0189169352444063</v>
      </c>
      <c r="M14">
        <f ca="1"/>
        <v>3.0516539547520858</v>
      </c>
      <c r="N14">
        <f t="shared" ca="1" si="9"/>
        <v>20.01964914112548</v>
      </c>
      <c r="O14">
        <f t="shared" ca="1" si="10"/>
        <v>0.15114448347213738</v>
      </c>
    </row>
    <row r="15" spans="1:15">
      <c r="A15">
        <v>5</v>
      </c>
      <c r="B15">
        <f t="shared" ca="1" si="0"/>
        <v>1.0837518591015998</v>
      </c>
      <c r="C15">
        <f t="shared" ca="1" si="1"/>
        <v>5.464565868863362</v>
      </c>
      <c r="D15" s="7">
        <f t="shared" ca="1" si="2"/>
        <v>1.0837518591015998</v>
      </c>
      <c r="E15">
        <f t="shared" ca="1" si="3"/>
        <v>1.1745180921061738</v>
      </c>
      <c r="F15">
        <f t="shared" ca="1" si="4"/>
        <v>5.464565868863362</v>
      </c>
      <c r="G15" s="7">
        <f t="shared" ca="1" si="5"/>
        <v>2.0136301803047583</v>
      </c>
      <c r="H15">
        <f t="shared" ca="1" si="6"/>
        <v>2.990153222528944</v>
      </c>
      <c r="I15">
        <f t="shared" ca="1" si="7"/>
        <v>5.1724286739773149</v>
      </c>
      <c r="J15">
        <f t="shared" ca="1" si="8"/>
        <v>0.29213719488604717</v>
      </c>
      <c r="K15" s="7">
        <f t="array" aca="1" ref="K15:M15" ca="1">LINEST(F16:F24,D16:E24,TRUE,FALSE)</f>
        <v>-4.866626135409534E-3</v>
      </c>
      <c r="L15">
        <f ca="1"/>
        <v>2.0597254434152332</v>
      </c>
      <c r="M15">
        <f ca="1"/>
        <v>2.9123881344562688</v>
      </c>
      <c r="N15">
        <f t="shared" ca="1" si="9"/>
        <v>5.1389034725528395</v>
      </c>
      <c r="O15">
        <f t="shared" ca="1" si="10"/>
        <v>0.32566239631052252</v>
      </c>
    </row>
    <row r="16" spans="1:15">
      <c r="A16">
        <v>6</v>
      </c>
      <c r="B16">
        <f t="shared" ca="1" si="0"/>
        <v>5.853784585691642</v>
      </c>
      <c r="C16">
        <f t="shared" ca="1" si="1"/>
        <v>14.99680233986523</v>
      </c>
      <c r="D16" s="7">
        <f t="shared" ca="1" si="2"/>
        <v>5.853784585691642</v>
      </c>
      <c r="E16">
        <f t="shared" ca="1" si="3"/>
        <v>34.266793975681068</v>
      </c>
      <c r="F16">
        <f t="shared" ca="1" si="4"/>
        <v>14.99680233986523</v>
      </c>
      <c r="G16" s="7">
        <f t="shared" ca="1" si="5"/>
        <v>1.9930102653190866</v>
      </c>
      <c r="H16">
        <f t="shared" ca="1" si="6"/>
        <v>3.0738703153189411</v>
      </c>
      <c r="I16">
        <f t="shared" ca="1" si="7"/>
        <v>14.74052308556902</v>
      </c>
      <c r="J16">
        <f t="shared" ca="1" si="8"/>
        <v>0.25627925429621001</v>
      </c>
      <c r="K16" s="7">
        <f t="array" aca="1" ref="K16:M16" ca="1">LINEST(F17:F25,D17:E25,TRUE,FALSE)</f>
        <v>7.8963202463663094E-3</v>
      </c>
      <c r="L16">
        <f ca="1"/>
        <v>1.9190670786428417</v>
      </c>
      <c r="M16">
        <f ca="1"/>
        <v>3.1863302735349812</v>
      </c>
      <c r="N16">
        <f t="shared" ca="1" si="9"/>
        <v>14.690717136450971</v>
      </c>
      <c r="O16">
        <f t="shared" ca="1" si="10"/>
        <v>0.30608520341425915</v>
      </c>
    </row>
    <row r="17" spans="1:15">
      <c r="A17">
        <v>7</v>
      </c>
      <c r="B17">
        <f t="shared" ca="1" si="0"/>
        <v>3.9520085436308952</v>
      </c>
      <c r="C17">
        <f t="shared" ca="1" si="1"/>
        <v>11.118235043124052</v>
      </c>
      <c r="D17" s="7">
        <f t="shared" ca="1" si="2"/>
        <v>3.9520085436308952</v>
      </c>
      <c r="E17">
        <f t="shared" ca="1" si="3"/>
        <v>15.618371528931588</v>
      </c>
      <c r="F17">
        <f t="shared" ca="1" si="4"/>
        <v>11.118235043124052</v>
      </c>
      <c r="G17" s="7">
        <f t="shared" ca="1" si="5"/>
        <v>2.0007081852367592</v>
      </c>
      <c r="H17">
        <f t="shared" ca="1" si="6"/>
        <v>3.0538237130338377</v>
      </c>
      <c r="I17">
        <f t="shared" ca="1" si="7"/>
        <v>10.960639554401773</v>
      </c>
      <c r="J17">
        <f t="shared" ca="1" si="8"/>
        <v>0.15759548872227924</v>
      </c>
      <c r="K17" s="7">
        <f t="array" aca="1" ref="K17:M17" ca="1">LINEST(F18:F26,D18:E26,TRUE,FALSE)</f>
        <v>6.8581318541130684E-3</v>
      </c>
      <c r="L17">
        <f ca="1"/>
        <v>1.9377626175706433</v>
      </c>
      <c r="M17">
        <f ca="1"/>
        <v>3.1459094719167617</v>
      </c>
      <c r="N17">
        <f t="shared" ca="1" si="9"/>
        <v>10.91107674337645</v>
      </c>
      <c r="O17">
        <f t="shared" ca="1" si="10"/>
        <v>0.20715829974760247</v>
      </c>
    </row>
    <row r="18" spans="1:15">
      <c r="A18">
        <v>8</v>
      </c>
      <c r="B18">
        <f t="shared" ca="1" si="0"/>
        <v>4.5669733303303222</v>
      </c>
      <c r="C18">
        <f t="shared" ca="1" si="1"/>
        <v>12.41954090379226</v>
      </c>
      <c r="D18" s="7">
        <f t="shared" ca="1" si="2"/>
        <v>4.5669733303303222</v>
      </c>
      <c r="E18">
        <f t="shared" ca="1" si="3"/>
        <v>20.857245399948432</v>
      </c>
      <c r="F18">
        <f t="shared" ca="1" si="4"/>
        <v>12.41954090379226</v>
      </c>
      <c r="G18" s="7">
        <f t="shared" ca="1" si="5"/>
        <v>1.9983421471460432</v>
      </c>
      <c r="H18">
        <f t="shared" ca="1" si="6"/>
        <v>3.0549570995493669</v>
      </c>
      <c r="I18">
        <f t="shared" ca="1" si="7"/>
        <v>12.181332390440378</v>
      </c>
      <c r="J18">
        <f t="shared" ca="1" si="8"/>
        <v>0.23820851335188209</v>
      </c>
      <c r="K18" s="7">
        <f t="array" aca="1" ref="K18:M18" ca="1">LINEST(F19:F27,D19:E27,TRUE,FALSE)</f>
        <v>1.0013857528015849E-2</v>
      </c>
      <c r="L18">
        <f ca="1"/>
        <v>1.9056850468281683</v>
      </c>
      <c r="M18">
        <f ca="1"/>
        <v>3.1918128800053358</v>
      </c>
      <c r="N18">
        <f t="shared" ca="1" si="9"/>
        <v>12.103887148740817</v>
      </c>
      <c r="O18">
        <f t="shared" ca="1" si="10"/>
        <v>0.31565375505144289</v>
      </c>
    </row>
    <row r="19" spans="1:15">
      <c r="A19">
        <v>9</v>
      </c>
      <c r="B19">
        <f t="shared" ca="1" si="0"/>
        <v>2.6269917541307439</v>
      </c>
      <c r="C19">
        <f t="shared" ca="1" si="1"/>
        <v>7.9886886600784948</v>
      </c>
      <c r="D19" s="7">
        <f t="shared" ca="1" si="2"/>
        <v>2.6269917541307439</v>
      </c>
      <c r="E19">
        <f t="shared" ca="1" si="3"/>
        <v>6.901085676270923</v>
      </c>
      <c r="F19">
        <f t="shared" ca="1" si="4"/>
        <v>7.9886886600784948</v>
      </c>
      <c r="G19" s="7">
        <f t="shared" ca="1" si="5"/>
        <v>1.9933245223491607</v>
      </c>
      <c r="H19">
        <f t="shared" ca="1" si="6"/>
        <v>3.1367253834243627</v>
      </c>
      <c r="I19">
        <f t="shared" ca="1" si="7"/>
        <v>8.3731724669422114</v>
      </c>
      <c r="J19">
        <f t="shared" ca="1" si="8"/>
        <v>-0.38448380686371664</v>
      </c>
      <c r="K19" s="7">
        <f t="array" aca="1" ref="K19:M19" ca="1">LINEST(F20:F28,D20:E28,TRUE,FALSE)</f>
        <v>-2.8426710090773454E-3</v>
      </c>
      <c r="L19">
        <f ca="1"/>
        <v>2.0191984959967462</v>
      </c>
      <c r="M19">
        <f ca="1"/>
        <v>3.0983409512467786</v>
      </c>
      <c r="N19">
        <f t="shared" ca="1" si="9"/>
        <v>8.3831412340003357</v>
      </c>
      <c r="O19">
        <f t="shared" ca="1" si="10"/>
        <v>-0.39445257392184097</v>
      </c>
    </row>
    <row r="20" spans="1:15">
      <c r="A20">
        <v>10</v>
      </c>
      <c r="B20">
        <f t="shared" ca="1" si="0"/>
        <v>1.0441560375131529</v>
      </c>
      <c r="C20">
        <f t="shared" ca="1" si="1"/>
        <v>5.4626297166579807</v>
      </c>
      <c r="D20" s="7">
        <f t="shared" ca="1" si="2"/>
        <v>1.0441560375131529</v>
      </c>
      <c r="E20">
        <f t="shared" ca="1" si="3"/>
        <v>1.0902618306751688</v>
      </c>
      <c r="F20">
        <f t="shared" ca="1" si="4"/>
        <v>5.4626297166579807</v>
      </c>
      <c r="G20" s="7">
        <f t="shared" ca="1" si="5"/>
        <v>2.018291327910628</v>
      </c>
      <c r="H20">
        <f t="shared" ca="1" si="6"/>
        <v>2.9619237070356608</v>
      </c>
      <c r="I20">
        <f t="shared" ca="1" si="7"/>
        <v>5.0693347825339821</v>
      </c>
      <c r="J20">
        <f t="shared" ca="1" si="8"/>
        <v>0.39329493412399863</v>
      </c>
      <c r="K20" s="7">
        <f t="array" aca="1" ref="K20:M20" ca="1">LINEST(F21:F29,D21:E29,TRUE,FALSE)</f>
        <v>-7.8828996874334943E-3</v>
      </c>
      <c r="L20">
        <f ca="1"/>
        <v>2.0931259815654548</v>
      </c>
      <c r="M20">
        <f ca="1"/>
        <v>2.8349912507803077</v>
      </c>
      <c r="N20">
        <f t="shared" ca="1" si="9"/>
        <v>5.0119469570632713</v>
      </c>
      <c r="O20">
        <f t="shared" ca="1" si="10"/>
        <v>0.45068275959470938</v>
      </c>
    </row>
    <row r="21" spans="1:15">
      <c r="A21">
        <f>A11</f>
        <v>1</v>
      </c>
      <c r="B21">
        <f t="shared" ref="B21:F21" ca="1" si="11">B11</f>
        <v>1.9499382828179357</v>
      </c>
      <c r="C21">
        <f t="shared" ca="1" si="11"/>
        <v>6.5391914757804335</v>
      </c>
      <c r="D21">
        <f t="shared" ca="1" si="11"/>
        <v>1.9499382828179357</v>
      </c>
      <c r="E21">
        <f t="shared" ca="1" si="11"/>
        <v>3.8022593067989598</v>
      </c>
      <c r="F21">
        <f t="shared" ca="1" si="11"/>
        <v>6.5391914757804335</v>
      </c>
      <c r="G21" t="s">
        <v>25</v>
      </c>
    </row>
    <row r="22" spans="1:15">
      <c r="A22">
        <f t="shared" ref="A22:F22" si="12">A12</f>
        <v>2</v>
      </c>
      <c r="B22">
        <f t="shared" ca="1" si="12"/>
        <v>7.4599320294109974</v>
      </c>
      <c r="C22">
        <f t="shared" ca="1" si="12"/>
        <v>17.744053718481073</v>
      </c>
      <c r="D22">
        <f t="shared" ca="1" si="12"/>
        <v>7.4599320294109974</v>
      </c>
      <c r="E22">
        <f t="shared" ca="1" si="12"/>
        <v>55.650585883432079</v>
      </c>
      <c r="F22">
        <f t="shared" ca="1" si="12"/>
        <v>17.744053718481073</v>
      </c>
    </row>
    <row r="23" spans="1:15">
      <c r="A23">
        <f t="shared" ref="A23:F23" si="13">A13</f>
        <v>3</v>
      </c>
      <c r="B23">
        <f t="shared" ca="1" si="13"/>
        <v>1.8055980538897709</v>
      </c>
      <c r="C23">
        <f t="shared" ca="1" si="13"/>
        <v>6.5410918154222024</v>
      </c>
      <c r="D23">
        <f t="shared" ca="1" si="13"/>
        <v>1.8055980538897709</v>
      </c>
      <c r="E23">
        <f t="shared" ca="1" si="13"/>
        <v>3.2601843322105282</v>
      </c>
      <c r="F23">
        <f t="shared" ca="1" si="13"/>
        <v>6.5410918154222024</v>
      </c>
    </row>
    <row r="24" spans="1:15">
      <c r="A24">
        <f t="shared" ref="A24:F24" si="14">A14</f>
        <v>4</v>
      </c>
      <c r="B24">
        <f t="shared" ca="1" si="14"/>
        <v>8.5179853616073213</v>
      </c>
      <c r="C24">
        <f t="shared" ca="1" si="14"/>
        <v>20.170793624597618</v>
      </c>
      <c r="D24">
        <f t="shared" ca="1" si="14"/>
        <v>8.5179853616073213</v>
      </c>
      <c r="E24">
        <f t="shared" ca="1" si="14"/>
        <v>72.556074620556615</v>
      </c>
      <c r="F24">
        <f t="shared" ca="1" si="14"/>
        <v>20.170793624597618</v>
      </c>
    </row>
    <row r="25" spans="1:15">
      <c r="A25">
        <f t="shared" ref="A25:F25" si="15">A15</f>
        <v>5</v>
      </c>
      <c r="B25">
        <f t="shared" ca="1" si="15"/>
        <v>1.0837518591015998</v>
      </c>
      <c r="C25">
        <f t="shared" ca="1" si="15"/>
        <v>5.464565868863362</v>
      </c>
      <c r="D25">
        <f t="shared" ca="1" si="15"/>
        <v>1.0837518591015998</v>
      </c>
      <c r="E25">
        <f t="shared" ca="1" si="15"/>
        <v>1.1745180921061738</v>
      </c>
      <c r="F25">
        <f t="shared" ca="1" si="15"/>
        <v>5.464565868863362</v>
      </c>
    </row>
    <row r="26" spans="1:15">
      <c r="A26">
        <f t="shared" ref="A26:F26" si="16">A16</f>
        <v>6</v>
      </c>
      <c r="B26">
        <f t="shared" ca="1" si="16"/>
        <v>5.853784585691642</v>
      </c>
      <c r="C26">
        <f t="shared" ca="1" si="16"/>
        <v>14.99680233986523</v>
      </c>
      <c r="D26">
        <f t="shared" ca="1" si="16"/>
        <v>5.853784585691642</v>
      </c>
      <c r="E26">
        <f t="shared" ca="1" si="16"/>
        <v>34.266793975681068</v>
      </c>
      <c r="F26">
        <f t="shared" ca="1" si="16"/>
        <v>14.99680233986523</v>
      </c>
    </row>
    <row r="27" spans="1:15">
      <c r="A27">
        <f t="shared" ref="A27:F27" si="17">A17</f>
        <v>7</v>
      </c>
      <c r="B27">
        <f t="shared" ca="1" si="17"/>
        <v>3.9520085436308952</v>
      </c>
      <c r="C27">
        <f t="shared" ca="1" si="17"/>
        <v>11.118235043124052</v>
      </c>
      <c r="D27">
        <f t="shared" ca="1" si="17"/>
        <v>3.9520085436308952</v>
      </c>
      <c r="E27">
        <f t="shared" ca="1" si="17"/>
        <v>15.618371528931588</v>
      </c>
      <c r="F27">
        <f t="shared" ca="1" si="17"/>
        <v>11.118235043124052</v>
      </c>
    </row>
    <row r="28" spans="1:15">
      <c r="A28">
        <f t="shared" ref="A28:F28" si="18">A18</f>
        <v>8</v>
      </c>
      <c r="B28">
        <f t="shared" ca="1" si="18"/>
        <v>4.5669733303303222</v>
      </c>
      <c r="C28">
        <f t="shared" ca="1" si="18"/>
        <v>12.41954090379226</v>
      </c>
      <c r="D28">
        <f t="shared" ca="1" si="18"/>
        <v>4.5669733303303222</v>
      </c>
      <c r="E28">
        <f t="shared" ca="1" si="18"/>
        <v>20.857245399948432</v>
      </c>
      <c r="F28">
        <f t="shared" ca="1" si="18"/>
        <v>12.41954090379226</v>
      </c>
    </row>
    <row r="29" spans="1:15">
      <c r="A29">
        <f t="shared" ref="A29:F29" si="19">A19</f>
        <v>9</v>
      </c>
      <c r="B29">
        <f t="shared" ca="1" si="19"/>
        <v>2.6269917541307439</v>
      </c>
      <c r="C29">
        <f t="shared" ca="1" si="19"/>
        <v>7.9886886600784948</v>
      </c>
      <c r="D29">
        <f t="shared" ca="1" si="19"/>
        <v>2.6269917541307439</v>
      </c>
      <c r="E29">
        <f t="shared" ca="1" si="19"/>
        <v>6.901085676270923</v>
      </c>
      <c r="F29">
        <f t="shared" ca="1" si="19"/>
        <v>7.9886886600784948</v>
      </c>
    </row>
    <row r="30" spans="1:15">
      <c r="A30">
        <f t="shared" ref="A30:F30" si="20">A20</f>
        <v>10</v>
      </c>
      <c r="B30">
        <f t="shared" ca="1" si="20"/>
        <v>1.0441560375131529</v>
      </c>
      <c r="C30">
        <f t="shared" ca="1" si="20"/>
        <v>5.4626297166579807</v>
      </c>
      <c r="D30">
        <f t="shared" ca="1" si="20"/>
        <v>1.0441560375131529</v>
      </c>
      <c r="E30">
        <f t="shared" ca="1" si="20"/>
        <v>1.0902618306751688</v>
      </c>
      <c r="F30">
        <f t="shared" ca="1" si="20"/>
        <v>5.4626297166579807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thoughts</vt:lpstr>
      <vt:lpstr>Sheet1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M Ross</dc:creator>
  <cp:lastModifiedBy>Andrew M Ross</cp:lastModifiedBy>
  <dcterms:created xsi:type="dcterms:W3CDTF">2012-07-28T02:18:18Z</dcterms:created>
  <dcterms:modified xsi:type="dcterms:W3CDTF">2012-07-28T18:17:00Z</dcterms:modified>
</cp:coreProperties>
</file>